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1600" windowHeight="9735"/>
  </bookViews>
  <sheets>
    <sheet name="ING-RT" sheetId="1" r:id="rId1"/>
  </sheets>
  <definedNames>
    <definedName name="_xlnm.Print_Area" localSheetId="0">'ING-RT'!$A$1:$K$35</definedName>
    <definedName name="_xlnm.Print_Titles" localSheetId="0">'ING-RT'!#REF!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F29" i="1"/>
  <c r="E29" i="1"/>
  <c r="D29" i="1"/>
  <c r="K27" i="1"/>
  <c r="J27" i="1"/>
  <c r="G27" i="1"/>
  <c r="K26" i="1"/>
  <c r="J26" i="1"/>
  <c r="G26" i="1"/>
  <c r="J25" i="1"/>
  <c r="G25" i="1"/>
  <c r="K25" i="1" s="1"/>
  <c r="J23" i="1"/>
  <c r="G23" i="1"/>
  <c r="K23" i="1" s="1"/>
  <c r="K22" i="1"/>
  <c r="J22" i="1"/>
  <c r="G22" i="1"/>
  <c r="K20" i="1"/>
  <c r="J20" i="1"/>
  <c r="G20" i="1"/>
  <c r="J19" i="1"/>
  <c r="G19" i="1"/>
  <c r="K19" i="1" s="1"/>
  <c r="J17" i="1"/>
  <c r="G17" i="1"/>
  <c r="K17" i="1" s="1"/>
  <c r="K16" i="1"/>
  <c r="J16" i="1"/>
  <c r="G16" i="1"/>
  <c r="K14" i="1"/>
  <c r="J14" i="1"/>
  <c r="G14" i="1"/>
  <c r="J13" i="1"/>
  <c r="G13" i="1"/>
  <c r="K13" i="1" s="1"/>
  <c r="J12" i="1"/>
  <c r="J29" i="1" s="1"/>
  <c r="G12" i="1"/>
  <c r="K12" i="1" s="1"/>
  <c r="G29" i="1" l="1"/>
  <c r="K29" i="1" s="1"/>
</calcChain>
</file>

<file path=xl/sharedStrings.xml><?xml version="1.0" encoding="utf-8"?>
<sst xmlns="http://schemas.openxmlformats.org/spreadsheetml/2006/main" count="46" uniqueCount="44">
  <si>
    <t>ESTADO ANALÍTICO DE INGRESOS PRESUPUESTALES POR RUBRO Y TIPO</t>
  </si>
  <si>
    <t>AL 31 DE OCTUBRE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</si>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</sst>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quotePrefix="1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9" fontId="1" fillId="3" borderId="0" xfId="0" applyNumberFormat="1" applyFont="1" applyFill="1" applyAlignment="1">
      <alignment horizontal="center" vertical="center"/>
    </xf>
    <xf numFmtId="0" fontId="1" fillId="0" borderId="0" xfId="0" quotePrefix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9" fontId="1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771525</xdr:colOff>
      <xdr:row>1</xdr:row>
      <xdr:rowOff>66675</xdr:rowOff>
    </xdr:from>
    <xdr:to>
      <xdr:col>10</xdr:col>
      <xdr:colOff>742950</xdr:colOff>
      <xdr:row>4</xdr:row>
      <xdr:rowOff>152400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57175"/>
          <a:ext cx="2200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1371600</xdr:colOff>
      <xdr:row>4</xdr:row>
      <xdr:rowOff>180975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9075"/>
          <a:ext cx="20574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Normal="100" workbookViewId="0">
      <selection activeCell="J18" sqref="J18"/>
    </sheetView>
  </sheetViews>
  <sheetFormatPr baseColWidth="10" defaultRowHeight="15" x14ac:dyDescent="0.25"/>
  <cols>
    <col min="1" max="1" width="1.7109375" style="1" customWidth="1"/>
    <col min="2" max="2" width="10.7109375" style="2" customWidth="1"/>
    <col min="3" max="3" width="50.5703125" style="1" customWidth="1"/>
    <col min="4" max="10" width="16.7109375" style="1" customWidth="1"/>
    <col min="11" max="11" width="12.85546875" style="1" bestFit="1" customWidth="1"/>
    <col min="12" max="16384" width="11.42578125" style="1"/>
  </cols>
  <sheetData>
    <row r="1" spans="1:12" x14ac:dyDescent="0.25">
      <c r="L1" s="3"/>
    </row>
    <row r="2" spans="1:12" x14ac:dyDescent="0.25">
      <c r="E2" s="4"/>
      <c r="F2" s="4"/>
      <c r="L2" s="3"/>
    </row>
    <row r="3" spans="1:12" ht="15.75" x14ac:dyDescent="0.25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3"/>
    </row>
    <row r="4" spans="1:12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3"/>
    </row>
    <row r="5" spans="1:12" x14ac:dyDescent="0.25">
      <c r="L5" s="3"/>
    </row>
    <row r="6" spans="1:12" x14ac:dyDescent="0.25">
      <c r="L6" s="3"/>
    </row>
    <row r="7" spans="1:12" ht="30" customHeight="1" x14ac:dyDescent="0.25">
      <c r="A7" s="5"/>
      <c r="B7" s="24" t="s">
        <v>2</v>
      </c>
      <c r="C7" s="25"/>
      <c r="D7" s="26" t="s">
        <v>3</v>
      </c>
      <c r="E7" s="26" t="s">
        <v>4</v>
      </c>
      <c r="F7" s="26"/>
      <c r="G7" s="26" t="s">
        <v>5</v>
      </c>
      <c r="H7" s="26" t="s">
        <v>6</v>
      </c>
      <c r="I7" s="26" t="s">
        <v>7</v>
      </c>
      <c r="J7" s="26" t="s">
        <v>8</v>
      </c>
      <c r="K7" s="28" t="s">
        <v>9</v>
      </c>
      <c r="L7" s="3"/>
    </row>
    <row r="8" spans="1:12" ht="23.25" customHeight="1" x14ac:dyDescent="0.25">
      <c r="A8" s="5"/>
      <c r="B8" s="24"/>
      <c r="C8" s="25"/>
      <c r="D8" s="27"/>
      <c r="E8" s="6" t="s">
        <v>10</v>
      </c>
      <c r="F8" s="6" t="s">
        <v>11</v>
      </c>
      <c r="G8" s="27"/>
      <c r="H8" s="27"/>
      <c r="I8" s="27"/>
      <c r="J8" s="27"/>
      <c r="K8" s="29"/>
      <c r="L8" s="3"/>
    </row>
    <row r="9" spans="1:12" ht="15" hidden="1" customHeight="1" x14ac:dyDescent="0.25">
      <c r="A9" s="7"/>
      <c r="B9" s="7"/>
      <c r="C9" s="7"/>
      <c r="D9" s="8">
        <v>1</v>
      </c>
      <c r="E9" s="8" t="s">
        <v>12</v>
      </c>
      <c r="F9" s="8" t="s">
        <v>12</v>
      </c>
      <c r="G9" s="8" t="s">
        <v>13</v>
      </c>
      <c r="H9" s="8">
        <v>4</v>
      </c>
      <c r="I9" s="8">
        <v>5</v>
      </c>
      <c r="J9" s="8" t="s">
        <v>14</v>
      </c>
      <c r="K9" s="8" t="s">
        <v>15</v>
      </c>
      <c r="L9" s="3"/>
    </row>
    <row r="10" spans="1:12" ht="15" hidden="1" customHeight="1" x14ac:dyDescent="0.25">
      <c r="A10" s="7"/>
      <c r="B10" s="7"/>
      <c r="C10" s="7"/>
      <c r="D10" s="7">
        <v>81100000</v>
      </c>
      <c r="E10" s="7" t="s">
        <v>16</v>
      </c>
      <c r="F10" s="7" t="s">
        <v>16</v>
      </c>
      <c r="G10" s="7"/>
      <c r="H10" s="7">
        <v>81400000</v>
      </c>
      <c r="I10" s="7">
        <v>81500000</v>
      </c>
      <c r="J10" s="7"/>
      <c r="K10" s="7"/>
      <c r="L10" s="3"/>
    </row>
    <row r="11" spans="1:12" x14ac:dyDescent="0.25">
      <c r="L11" s="3"/>
    </row>
    <row r="12" spans="1:12" x14ac:dyDescent="0.25">
      <c r="B12" s="9" t="s">
        <v>17</v>
      </c>
      <c r="C12" s="10" t="s">
        <v>18</v>
      </c>
      <c r="D12" s="11">
        <v>10000000</v>
      </c>
      <c r="E12" s="11">
        <v>6000500</v>
      </c>
      <c r="F12" s="11">
        <v>0</v>
      </c>
      <c r="G12" s="11">
        <f>D12 + E12 - F12</f>
        <v>16000500</v>
      </c>
      <c r="H12" s="11">
        <v>14859619.710000001</v>
      </c>
      <c r="I12" s="11">
        <v>14859619.710000001</v>
      </c>
      <c r="J12" s="11">
        <f>H12 -I12</f>
        <v>0</v>
      </c>
      <c r="K12" s="12">
        <f>IF(G12&lt;&gt;0, I12 / G12, 0)</f>
        <v>0.92869721008718487</v>
      </c>
      <c r="L12" s="3"/>
    </row>
    <row r="13" spans="1:12" x14ac:dyDescent="0.25">
      <c r="B13" s="8" t="s">
        <v>19</v>
      </c>
      <c r="C13" s="13" t="s">
        <v>20</v>
      </c>
      <c r="D13" s="14">
        <v>0</v>
      </c>
      <c r="E13" s="14">
        <v>500</v>
      </c>
      <c r="F13" s="14">
        <v>0</v>
      </c>
      <c r="G13" s="14">
        <f>D13 + E13 - F13</f>
        <v>500</v>
      </c>
      <c r="H13" s="14">
        <v>278</v>
      </c>
      <c r="I13" s="14">
        <v>278</v>
      </c>
      <c r="J13" s="14">
        <f>H13 - I13</f>
        <v>0</v>
      </c>
      <c r="K13" s="15">
        <f>IF(G13&lt;&gt;0, I13 / G13, 0)</f>
        <v>0.55600000000000005</v>
      </c>
      <c r="L13" s="3"/>
    </row>
    <row r="14" spans="1:12" x14ac:dyDescent="0.25">
      <c r="B14" s="8" t="s">
        <v>21</v>
      </c>
      <c r="C14" s="13" t="s">
        <v>22</v>
      </c>
      <c r="D14" s="14">
        <v>10000000</v>
      </c>
      <c r="E14" s="14">
        <v>6000000</v>
      </c>
      <c r="F14" s="14">
        <v>0</v>
      </c>
      <c r="G14" s="14">
        <f>D14 + E14 - F14</f>
        <v>16000000</v>
      </c>
      <c r="H14" s="14">
        <v>14859341.710000001</v>
      </c>
      <c r="I14" s="14">
        <v>14859341.710000001</v>
      </c>
      <c r="J14" s="14">
        <f>H14 - I14</f>
        <v>0</v>
      </c>
      <c r="K14" s="15">
        <f>IF(G14&lt;&gt;0, I14 / G14, 0)</f>
        <v>0.92870885687500004</v>
      </c>
      <c r="L14" s="3"/>
    </row>
    <row r="15" spans="1:12" x14ac:dyDescent="0.25">
      <c r="L15" s="3"/>
    </row>
    <row r="16" spans="1:12" x14ac:dyDescent="0.25">
      <c r="B16" s="9" t="s">
        <v>23</v>
      </c>
      <c r="C16" s="10" t="s">
        <v>24</v>
      </c>
      <c r="D16" s="11">
        <v>0</v>
      </c>
      <c r="E16" s="11">
        <v>88894557</v>
      </c>
      <c r="F16" s="11">
        <v>32290557</v>
      </c>
      <c r="G16" s="11">
        <f>D16 + E16 - F16</f>
        <v>56604000</v>
      </c>
      <c r="H16" s="11">
        <v>56643904.609999999</v>
      </c>
      <c r="I16" s="11">
        <v>56622724.380000003</v>
      </c>
      <c r="J16" s="11">
        <f>H16 -I16</f>
        <v>21180.229999996722</v>
      </c>
      <c r="K16" s="12">
        <f>IF(G16&lt;&gt;0, I16 / G16, 0)</f>
        <v>1.0003307960568157</v>
      </c>
      <c r="L16" s="3"/>
    </row>
    <row r="17" spans="1:12" x14ac:dyDescent="0.25">
      <c r="B17" s="8" t="s">
        <v>25</v>
      </c>
      <c r="C17" s="13" t="s">
        <v>26</v>
      </c>
      <c r="D17" s="14">
        <v>0</v>
      </c>
      <c r="E17" s="14">
        <v>88894557</v>
      </c>
      <c r="F17" s="14">
        <v>32290557</v>
      </c>
      <c r="G17" s="14">
        <f>D17 + E17 - F17</f>
        <v>56604000</v>
      </c>
      <c r="H17" s="14">
        <v>56643904.609999999</v>
      </c>
      <c r="I17" s="14">
        <v>56622724.380000003</v>
      </c>
      <c r="J17" s="14">
        <f>H17 - I17</f>
        <v>21180.229999996722</v>
      </c>
      <c r="K17" s="15">
        <f>IF(G17&lt;&gt;0, I17 / G17, 0)</f>
        <v>1.0003307960568157</v>
      </c>
      <c r="L17" s="3"/>
    </row>
    <row r="18" spans="1:12" x14ac:dyDescent="0.25">
      <c r="L18" s="3"/>
    </row>
    <row r="19" spans="1:12" x14ac:dyDescent="0.25">
      <c r="B19" s="9" t="s">
        <v>27</v>
      </c>
      <c r="C19" s="10" t="s">
        <v>28</v>
      </c>
      <c r="D19" s="11">
        <v>21600000</v>
      </c>
      <c r="E19" s="11">
        <v>3200000</v>
      </c>
      <c r="F19" s="11">
        <v>0</v>
      </c>
      <c r="G19" s="11">
        <f>D19 + E19 - F19</f>
        <v>24800000</v>
      </c>
      <c r="H19" s="11">
        <v>23565042.66</v>
      </c>
      <c r="I19" s="11">
        <v>22254116.150000002</v>
      </c>
      <c r="J19" s="11">
        <f>H19 -I19</f>
        <v>1310926.5099999979</v>
      </c>
      <c r="K19" s="12">
        <f>IF(G19&lt;&gt;0, I19 / G19, 0)</f>
        <v>0.89734339314516143</v>
      </c>
      <c r="L19" s="3"/>
    </row>
    <row r="20" spans="1:12" x14ac:dyDescent="0.25">
      <c r="B20" s="8" t="s">
        <v>29</v>
      </c>
      <c r="C20" s="13" t="s">
        <v>30</v>
      </c>
      <c r="D20" s="14">
        <v>21600000</v>
      </c>
      <c r="E20" s="14">
        <v>3200000</v>
      </c>
      <c r="F20" s="14">
        <v>0</v>
      </c>
      <c r="G20" s="14">
        <f>D20 + E20 - F20</f>
        <v>24800000</v>
      </c>
      <c r="H20" s="14">
        <v>23565042.66</v>
      </c>
      <c r="I20" s="14">
        <v>22254116.150000002</v>
      </c>
      <c r="J20" s="14">
        <f>H20 - I20</f>
        <v>1310926.5099999979</v>
      </c>
      <c r="K20" s="15">
        <f>IF(G20&lt;&gt;0, I20 / G20, 0)</f>
        <v>0.89734339314516143</v>
      </c>
      <c r="L20" s="3"/>
    </row>
    <row r="21" spans="1:12" x14ac:dyDescent="0.25">
      <c r="L21" s="3"/>
    </row>
    <row r="22" spans="1:12" x14ac:dyDescent="0.25">
      <c r="B22" s="9" t="s">
        <v>31</v>
      </c>
      <c r="C22" s="10" t="s">
        <v>32</v>
      </c>
      <c r="D22" s="11">
        <v>54000000</v>
      </c>
      <c r="E22" s="11">
        <v>197195698</v>
      </c>
      <c r="F22" s="11">
        <v>0</v>
      </c>
      <c r="G22" s="11">
        <f>D22 + E22 - F22</f>
        <v>251195698</v>
      </c>
      <c r="H22" s="11">
        <v>164984633.68999997</v>
      </c>
      <c r="I22" s="11">
        <v>145131890.89999998</v>
      </c>
      <c r="J22" s="11">
        <f>H22 -I22</f>
        <v>19852742.789999992</v>
      </c>
      <c r="K22" s="12">
        <f>IF(G22&lt;&gt;0, I22 / G22, 0)</f>
        <v>0.57776423742734628</v>
      </c>
      <c r="L22" s="3"/>
    </row>
    <row r="23" spans="1:12" x14ac:dyDescent="0.25">
      <c r="B23" s="8" t="s">
        <v>33</v>
      </c>
      <c r="C23" s="13" t="s">
        <v>34</v>
      </c>
      <c r="D23" s="14">
        <v>54000000</v>
      </c>
      <c r="E23" s="14">
        <v>197195698</v>
      </c>
      <c r="F23" s="14">
        <v>0</v>
      </c>
      <c r="G23" s="14">
        <f>D23 + E23 - F23</f>
        <v>251195698</v>
      </c>
      <c r="H23" s="14">
        <v>164984633.68999997</v>
      </c>
      <c r="I23" s="14">
        <v>145131890.89999998</v>
      </c>
      <c r="J23" s="14">
        <f>H23 - I23</f>
        <v>19852742.789999992</v>
      </c>
      <c r="K23" s="15">
        <f>IF(G23&lt;&gt;0, I23 / G23, 0)</f>
        <v>0.57776423742734628</v>
      </c>
      <c r="L23" s="3"/>
    </row>
    <row r="24" spans="1:12" x14ac:dyDescent="0.25">
      <c r="L24" s="3"/>
    </row>
    <row r="25" spans="1:12" x14ac:dyDescent="0.25">
      <c r="B25" s="9" t="s">
        <v>35</v>
      </c>
      <c r="C25" s="10" t="s">
        <v>36</v>
      </c>
      <c r="D25" s="11">
        <v>1131017000</v>
      </c>
      <c r="E25" s="11">
        <v>382460708.04000002</v>
      </c>
      <c r="F25" s="11">
        <v>13434261.039999999</v>
      </c>
      <c r="G25" s="11">
        <f>D25 + E25 - F25</f>
        <v>1500043447</v>
      </c>
      <c r="H25" s="11">
        <v>1153156192.02</v>
      </c>
      <c r="I25" s="11">
        <v>1151856192.0199997</v>
      </c>
      <c r="J25" s="11">
        <f>H25 -I25</f>
        <v>1300000.0000002384</v>
      </c>
      <c r="K25" s="12">
        <f>IF(G25&lt;&gt;0, I25 / G25, 0)</f>
        <v>0.76788188657044931</v>
      </c>
      <c r="L25" s="3"/>
    </row>
    <row r="26" spans="1:12" x14ac:dyDescent="0.25">
      <c r="B26" s="8" t="s">
        <v>37</v>
      </c>
      <c r="C26" s="13" t="s">
        <v>38</v>
      </c>
      <c r="D26" s="14">
        <v>510779000</v>
      </c>
      <c r="E26" s="14">
        <v>353179265.04000002</v>
      </c>
      <c r="F26" s="14">
        <v>11203818.039999999</v>
      </c>
      <c r="G26" s="14">
        <f>D26 + E26 - F26</f>
        <v>852754447</v>
      </c>
      <c r="H26" s="14">
        <v>646840975.56000006</v>
      </c>
      <c r="I26" s="14">
        <v>645540975.56000006</v>
      </c>
      <c r="J26" s="14">
        <f>H26 - I26</f>
        <v>1300000</v>
      </c>
      <c r="K26" s="15">
        <f>IF(G26&lt;&gt;0, I26 / G26, 0)</f>
        <v>0.75700687088882468</v>
      </c>
      <c r="L26" s="3"/>
    </row>
    <row r="27" spans="1:12" x14ac:dyDescent="0.25">
      <c r="B27" s="8" t="s">
        <v>39</v>
      </c>
      <c r="C27" s="13" t="s">
        <v>40</v>
      </c>
      <c r="D27" s="14">
        <v>620238000</v>
      </c>
      <c r="E27" s="14">
        <v>29281443</v>
      </c>
      <c r="F27" s="14">
        <v>2230443</v>
      </c>
      <c r="G27" s="14">
        <f>D27 + E27 - F27</f>
        <v>647289000</v>
      </c>
      <c r="H27" s="14">
        <v>506315216.45999998</v>
      </c>
      <c r="I27" s="14">
        <v>506315216.45999992</v>
      </c>
      <c r="J27" s="14">
        <f>H27 - I27</f>
        <v>0</v>
      </c>
      <c r="K27" s="15">
        <f>IF(G27&lt;&gt;0, I27 / G27, 0)</f>
        <v>0.78220889967232554</v>
      </c>
      <c r="L27" s="3"/>
    </row>
    <row r="28" spans="1:12" x14ac:dyDescent="0.25">
      <c r="L28" s="3"/>
    </row>
    <row r="29" spans="1:12" x14ac:dyDescent="0.25">
      <c r="B29" s="21" t="s">
        <v>41</v>
      </c>
      <c r="C29" s="21"/>
      <c r="D29" s="11">
        <f>SUM(,D12,D16,D19,D22,D25)</f>
        <v>1216617000</v>
      </c>
      <c r="E29" s="11">
        <f t="shared" ref="E29:J29" si="0">SUM(,E12,E16,E19,E22,E25)</f>
        <v>677751463.03999996</v>
      </c>
      <c r="F29" s="11">
        <f t="shared" si="0"/>
        <v>45724818.039999999</v>
      </c>
      <c r="G29" s="11">
        <f t="shared" si="0"/>
        <v>1848643645</v>
      </c>
      <c r="H29" s="11">
        <f t="shared" si="0"/>
        <v>1413209392.6900001</v>
      </c>
      <c r="I29" s="11">
        <f t="shared" si="0"/>
        <v>1390724543.1599998</v>
      </c>
      <c r="J29" s="11">
        <f t="shared" si="0"/>
        <v>22484849.530000225</v>
      </c>
      <c r="K29" s="12">
        <f>IF(G29&lt;&gt;0, I29 / G29, 0)</f>
        <v>0.7522945522364316</v>
      </c>
      <c r="L29" s="3"/>
    </row>
    <row r="30" spans="1:12" x14ac:dyDescent="0.25">
      <c r="A30" s="3"/>
      <c r="B30" s="16"/>
      <c r="C30" s="3"/>
      <c r="D30" s="3"/>
      <c r="E30" s="3"/>
      <c r="F30" s="3"/>
      <c r="G30" s="3"/>
      <c r="H30" s="3"/>
      <c r="I30" s="3"/>
      <c r="J30" s="3"/>
      <c r="K30" s="3"/>
    </row>
    <row r="31" spans="1:12" ht="10.5" customHeight="1" x14ac:dyDescent="0.25">
      <c r="A31" s="3"/>
      <c r="B31" s="17"/>
      <c r="C31" s="3"/>
      <c r="D31" s="3"/>
      <c r="E31" s="3"/>
      <c r="F31" s="3"/>
      <c r="G31" s="3"/>
      <c r="H31" s="3"/>
      <c r="I31" s="3"/>
      <c r="J31" s="3"/>
      <c r="K31" s="3"/>
    </row>
    <row r="32" spans="1:12" ht="10.5" customHeight="1" x14ac:dyDescent="0.25">
      <c r="A32" s="3"/>
      <c r="B32" s="18" t="s">
        <v>42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 x14ac:dyDescent="0.25">
      <c r="A33" s="3"/>
      <c r="B33" s="19" t="s">
        <v>43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20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16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16"/>
      <c r="C36" s="3"/>
      <c r="D36" s="3"/>
      <c r="E36" s="3"/>
      <c r="F36" s="3"/>
      <c r="G36" s="3"/>
      <c r="H36" s="3"/>
      <c r="I36" s="3"/>
      <c r="J36" s="3"/>
      <c r="K36" s="3"/>
    </row>
  </sheetData>
  <mergeCells count="11">
    <mergeCell ref="B29:C29"/>
    <mergeCell ref="B3:K3"/>
    <mergeCell ref="B4:K4"/>
    <mergeCell ref="B7:C8"/>
    <mergeCell ref="D7:D8"/>
    <mergeCell ref="E7:F7"/>
    <mergeCell ref="G7:G8"/>
    <mergeCell ref="H7:H8"/>
    <mergeCell ref="I7:I8"/>
    <mergeCell ref="J7:J8"/>
    <mergeCell ref="K7:K8"/>
  </mergeCells>
  <printOptions horizontalCentered="1"/>
  <pageMargins left="0.31496062992125984" right="0.31496062992125984" top="0.35433070866141736" bottom="0.35433070866141736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ING-RT</vt:lpstr>
      <vt:lpstr>'ING-RT'!Área_de_impresión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Jael Trejo Huertero</dc:creator>
  <cp:lastModifiedBy>Laura Nayerli Pacheco Casillas</cp:lastModifiedBy>
  <dcterms:created xsi:type="dcterms:W3CDTF">2018-11-15T17:00:36Z</dcterms:created>
  <dcterms:modified xsi:type="dcterms:W3CDTF">2018-11-16T18:41:14Z</dcterms:modified>
</cp:coreProperties>
</file>